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130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105" i="1"/>
  <c r="D105"/>
  <c r="B105"/>
  <c r="D103"/>
  <c r="D102"/>
  <c r="D101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32"/>
  <c r="C31"/>
  <c r="C30"/>
  <c r="C29"/>
  <c r="C28"/>
  <c r="C19"/>
  <c r="C18"/>
  <c r="C17"/>
  <c r="C16"/>
  <c r="C15"/>
  <c r="C14"/>
  <c r="C13"/>
  <c r="A14"/>
  <c r="A15" s="1"/>
  <c r="A16" s="1"/>
  <c r="A17" s="1"/>
  <c r="A18" s="1"/>
  <c r="A19" s="1"/>
  <c r="A77" l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</calcChain>
</file>

<file path=xl/sharedStrings.xml><?xml version="1.0" encoding="utf-8"?>
<sst xmlns="http://schemas.openxmlformats.org/spreadsheetml/2006/main" count="91" uniqueCount="61">
  <si>
    <t>№        п/п</t>
  </si>
  <si>
    <t>Наименование анализа</t>
  </si>
  <si>
    <t>Никель</t>
  </si>
  <si>
    <t>Свинец</t>
  </si>
  <si>
    <t>Железо</t>
  </si>
  <si>
    <t>Алюминий</t>
  </si>
  <si>
    <t>Медь</t>
  </si>
  <si>
    <t>Хром</t>
  </si>
  <si>
    <t>Цинк</t>
  </si>
  <si>
    <t>Стоимости показателей,  определяемых на приборе МГА - 519М</t>
  </si>
  <si>
    <t>Стоимость анализа с НДС, руб.</t>
  </si>
  <si>
    <t>Стоимость услуг Центральной лаборатории МУП "Водоканал" г.Иркутска</t>
  </si>
  <si>
    <t>ОМЧ (Общее микробное число)</t>
  </si>
  <si>
    <t>ОКБ (Общие колиформные бактерии)</t>
  </si>
  <si>
    <t>ТКБ (Термотолерантные колиформные бактерии)</t>
  </si>
  <si>
    <t>Колифаги</t>
  </si>
  <si>
    <t>Сульфитредуцирующие клостридии</t>
  </si>
  <si>
    <t>Стоимости показателей,  бактериологического анализа</t>
  </si>
  <si>
    <t>Ионы амония</t>
  </si>
  <si>
    <t>Нитриты</t>
  </si>
  <si>
    <t>Нитраты</t>
  </si>
  <si>
    <t>Фториды</t>
  </si>
  <si>
    <t>Хлориды</t>
  </si>
  <si>
    <t>Сульфаты</t>
  </si>
  <si>
    <t>Окисляемость перманганатная</t>
  </si>
  <si>
    <t>Жесткость</t>
  </si>
  <si>
    <t>Марганец</t>
  </si>
  <si>
    <t>Мышьяк</t>
  </si>
  <si>
    <t>Сухой остаток</t>
  </si>
  <si>
    <t>Нефтепродукты</t>
  </si>
  <si>
    <t>Фенолы</t>
  </si>
  <si>
    <t>АПАВ</t>
  </si>
  <si>
    <t>Остаточный хлор</t>
  </si>
  <si>
    <t>Мутность</t>
  </si>
  <si>
    <t>Цветность</t>
  </si>
  <si>
    <t>Запах</t>
  </si>
  <si>
    <t>Привкус</t>
  </si>
  <si>
    <t>Электропроводность</t>
  </si>
  <si>
    <t>Щелочность</t>
  </si>
  <si>
    <t>Стоимости показателей,  определяемых в питьевой воде</t>
  </si>
  <si>
    <t>Фосфаты</t>
  </si>
  <si>
    <t>ХПК</t>
  </si>
  <si>
    <t>Растворенный кислород</t>
  </si>
  <si>
    <t>БПК</t>
  </si>
  <si>
    <t>Фенол</t>
  </si>
  <si>
    <t>Взвешенные вещества</t>
  </si>
  <si>
    <t>Фосфор общий</t>
  </si>
  <si>
    <t>Ионы водорода</t>
  </si>
  <si>
    <t>Стоимости показателей,  определяемых в сточной  воде</t>
  </si>
  <si>
    <t>Вслучае выезда на отбор проб дополнительно за 1 час:</t>
  </si>
  <si>
    <t>Инженер - химик</t>
  </si>
  <si>
    <t>чел/час</t>
  </si>
  <si>
    <t>руб.</t>
  </si>
  <si>
    <t>Лаборант - хим. анализа</t>
  </si>
  <si>
    <t>маш/час</t>
  </si>
  <si>
    <t>Приготовление дез.растворов:</t>
  </si>
  <si>
    <t xml:space="preserve">Гипохлорид + з/п лаборанта = </t>
  </si>
  <si>
    <t xml:space="preserve"> +</t>
  </si>
  <si>
    <t xml:space="preserve"> =</t>
  </si>
  <si>
    <t>Калькуляция №4</t>
  </si>
  <si>
    <t>А/транспорт Фиат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</si>
</sst>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3" xfId="0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3" xfId="0" applyBorder="1"/>
    <xf numFmtId="4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4" fillId="0" borderId="0" xfId="0" applyFont="1"/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/>
    <xf numFmtId="0" fontId="4" fillId="0" borderId="0" xfId="0" applyFont="1" applyFill="1" applyBorder="1" applyAlignment="1">
      <alignment horizontal="left"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 wrapText="1" shrinkToFit="1"/>
    </xf>
    <xf numFmtId="0" fontId="1" fillId="0" borderId="5" xfId="0" applyFont="1" applyBorder="1" applyAlignment="1">
      <alignment horizontal="center" wrapText="1" shrinkToFi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 shrinkToFit="1"/>
    </xf>
    <xf numFmtId="0" fontId="1" fillId="0" borderId="19" xfId="0" applyFont="1" applyBorder="1" applyAlignment="1">
      <alignment horizontal="center" wrapText="1" shrinkToFit="1"/>
    </xf>
    <xf numFmtId="0" fontId="1" fillId="0" borderId="20" xfId="0" applyFont="1" applyBorder="1" applyAlignment="1">
      <alignment horizontal="center" wrapText="1" shrinkToFit="1"/>
    </xf>
    <xf numFmtId="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tinova_oe/Desktop/&#1054;&#1051;&#1068;&#1043;&#1040;/&#1050;&#1072;&#1083;&#1100;&#1082;&#1091;&#1083;&#1103;&#1094;&#1080;&#1103;%20&#1079;&#1072;&#1090;&#1088;&#1072;&#1090;/2015/&#1062;&#1077;&#1085;&#1090;&#1088;&#1072;&#1083;&#1100;&#1085;&#1072;&#1103;%20&#1083;&#1072;&#1073;&#1086;&#1088;&#1072;&#1090;&#1086;&#1088;&#1080;&#1103;/&#1062;&#1077;&#1085;&#1090;&#1088;&#1072;&#1083;&#1100;&#1085;&#1072;&#1103;%20&#1083;&#1072;&#1073;&#1086;&#1088;&#1072;&#1090;&#1086;&#1088;&#1080;&#1103;_2015_&#1074;&#1077;&#1088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ГА"/>
      <sheetName val="БАК"/>
      <sheetName val="питьевая вода"/>
      <sheetName val="стоки"/>
    </sheetNames>
    <sheetDataSet>
      <sheetData sheetId="0">
        <row r="16">
          <cell r="N16">
            <v>2831.0000264957416</v>
          </cell>
        </row>
        <row r="17">
          <cell r="N17">
            <v>3200.0018789033329</v>
          </cell>
        </row>
        <row r="18">
          <cell r="N18">
            <v>3084.9983344411899</v>
          </cell>
        </row>
        <row r="19">
          <cell r="N19">
            <v>2739.0020310361001</v>
          </cell>
        </row>
        <row r="20">
          <cell r="N20">
            <v>3223.0049650489595</v>
          </cell>
        </row>
        <row r="21">
          <cell r="N21">
            <v>2853.99786582768</v>
          </cell>
        </row>
        <row r="22">
          <cell r="N22">
            <v>3084.9983344411899</v>
          </cell>
        </row>
      </sheetData>
      <sheetData sheetId="1">
        <row r="16">
          <cell r="L16">
            <v>2162.9964308843328</v>
          </cell>
        </row>
        <row r="17">
          <cell r="L17">
            <v>2407.998145640272</v>
          </cell>
        </row>
        <row r="18">
          <cell r="L18">
            <v>2407.998145640272</v>
          </cell>
        </row>
        <row r="19">
          <cell r="L19">
            <v>2523.9984655052754</v>
          </cell>
        </row>
        <row r="20">
          <cell r="L20">
            <v>986.99843812355982</v>
          </cell>
        </row>
      </sheetData>
      <sheetData sheetId="2">
        <row r="16">
          <cell r="L16">
            <v>1816.9975327605262</v>
          </cell>
        </row>
        <row r="17">
          <cell r="L17">
            <v>1047.0031545397205</v>
          </cell>
        </row>
        <row r="18">
          <cell r="L18">
            <v>1140.9987104105996</v>
          </cell>
        </row>
        <row r="19">
          <cell r="L19">
            <v>946.99505994491983</v>
          </cell>
        </row>
        <row r="20">
          <cell r="L20">
            <v>835.00321805619342</v>
          </cell>
        </row>
        <row r="21">
          <cell r="L21">
            <v>1703.0031750066662</v>
          </cell>
        </row>
        <row r="22">
          <cell r="L22">
            <v>514.001806388624</v>
          </cell>
        </row>
        <row r="23">
          <cell r="L23">
            <v>591.00131184479994</v>
          </cell>
        </row>
        <row r="24">
          <cell r="L24">
            <v>2345.0003760999598</v>
          </cell>
        </row>
        <row r="25">
          <cell r="L25">
            <v>2525.0040027079995</v>
          </cell>
        </row>
        <row r="26">
          <cell r="L26">
            <v>2116.001291508288</v>
          </cell>
        </row>
        <row r="27">
          <cell r="L27">
            <v>2159.0031808458548</v>
          </cell>
        </row>
        <row r="28">
          <cell r="L28">
            <v>2242.9983071617708</v>
          </cell>
        </row>
        <row r="29">
          <cell r="L29">
            <v>823.00222985408982</v>
          </cell>
        </row>
        <row r="30">
          <cell r="L30">
            <v>2479.9965166063253</v>
          </cell>
        </row>
        <row r="31">
          <cell r="L31">
            <v>1795.0010420929671</v>
          </cell>
        </row>
        <row r="32">
          <cell r="L32">
            <v>1933.996416693853</v>
          </cell>
        </row>
        <row r="33">
          <cell r="L33">
            <v>468.00490128159993</v>
          </cell>
        </row>
        <row r="34">
          <cell r="L34">
            <v>529.99947220816659</v>
          </cell>
        </row>
        <row r="35">
          <cell r="L35">
            <v>321.99923430129996</v>
          </cell>
        </row>
        <row r="36">
          <cell r="L36">
            <v>63.003247338199991</v>
          </cell>
        </row>
        <row r="37">
          <cell r="L37">
            <v>168.99995393077327</v>
          </cell>
        </row>
        <row r="38">
          <cell r="L38">
            <v>401.00118834585317</v>
          </cell>
        </row>
        <row r="39">
          <cell r="L39">
            <v>803.00402134268359</v>
          </cell>
        </row>
        <row r="41">
          <cell r="E41">
            <v>250.02379999999997</v>
          </cell>
        </row>
        <row r="42">
          <cell r="E42">
            <v>148.53849999999997</v>
          </cell>
        </row>
        <row r="43">
          <cell r="E43">
            <v>888.00059999999996</v>
          </cell>
        </row>
        <row r="45">
          <cell r="C45">
            <v>56.6</v>
          </cell>
          <cell r="E45">
            <v>148.53849999999997</v>
          </cell>
        </row>
      </sheetData>
      <sheetData sheetId="3">
        <row r="16">
          <cell r="L16">
            <v>1901.9970906148194</v>
          </cell>
        </row>
        <row r="17">
          <cell r="L17">
            <v>2016.9959482300992</v>
          </cell>
        </row>
        <row r="18">
          <cell r="L18">
            <v>2133.0027627066615</v>
          </cell>
        </row>
        <row r="19">
          <cell r="L19">
            <v>2115.995782054933</v>
          </cell>
        </row>
        <row r="20">
          <cell r="L20">
            <v>1913.9974264139996</v>
          </cell>
        </row>
        <row r="21">
          <cell r="L21">
            <v>729.99633068543972</v>
          </cell>
        </row>
        <row r="23">
          <cell r="L23">
            <v>860.00099299591989</v>
          </cell>
        </row>
        <row r="24">
          <cell r="L24">
            <v>2793.0016179575032</v>
          </cell>
        </row>
        <row r="25">
          <cell r="L25">
            <v>1730.0010711623997</v>
          </cell>
        </row>
        <row r="26">
          <cell r="L26">
            <v>2714.9982042675606</v>
          </cell>
        </row>
        <row r="27">
          <cell r="L27">
            <v>2580.9992560480105</v>
          </cell>
        </row>
        <row r="28">
          <cell r="L28">
            <v>2263.9962784565546</v>
          </cell>
        </row>
        <row r="29">
          <cell r="L29">
            <v>1059.0001057138666</v>
          </cell>
        </row>
        <row r="30">
          <cell r="L30">
            <v>1933.996416693853</v>
          </cell>
        </row>
        <row r="31">
          <cell r="L31">
            <v>2554.9986969824795</v>
          </cell>
        </row>
        <row r="32">
          <cell r="L32">
            <v>2586.003303325102</v>
          </cell>
        </row>
        <row r="33">
          <cell r="L33">
            <v>1049.9959894562267</v>
          </cell>
        </row>
        <row r="34">
          <cell r="L34">
            <v>1350.0013078905597</v>
          </cell>
        </row>
        <row r="35">
          <cell r="L35">
            <v>3081.9997369428411</v>
          </cell>
        </row>
        <row r="36">
          <cell r="L36">
            <v>317.99968332489993</v>
          </cell>
        </row>
        <row r="37">
          <cell r="L37">
            <v>1058.9977834482997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05"/>
  <sheetViews>
    <sheetView tabSelected="1" topLeftCell="A32" workbookViewId="0">
      <selection activeCell="J87" sqref="J87"/>
    </sheetView>
  </sheetViews>
  <sheetFormatPr defaultRowHeight="12.75"/>
  <cols>
    <col min="1" max="1" width="8.42578125" customWidth="1"/>
    <col min="2" max="2" width="34.5703125" customWidth="1"/>
    <col min="3" max="3" width="16.5703125" customWidth="1"/>
  </cols>
  <sheetData>
    <row r="3" spans="1:3" ht="15.75">
      <c r="A3" s="1"/>
      <c r="B3" s="8" t="s">
        <v>59</v>
      </c>
      <c r="C3" s="1"/>
    </row>
    <row r="4" spans="1:3" ht="29.25" customHeight="1">
      <c r="A4" s="33" t="s">
        <v>11</v>
      </c>
      <c r="B4" s="33"/>
      <c r="C4" s="33"/>
    </row>
    <row r="5" spans="1:3" ht="15.75">
      <c r="A5" s="1"/>
      <c r="B5" s="1"/>
      <c r="C5" s="1"/>
    </row>
    <row r="6" spans="1:3" ht="15.75">
      <c r="A6" s="1"/>
      <c r="B6" s="1"/>
      <c r="C6" s="1"/>
    </row>
    <row r="7" spans="1:3" ht="27.75" customHeight="1">
      <c r="A7" s="33" t="s">
        <v>9</v>
      </c>
      <c r="B7" s="33"/>
      <c r="C7" s="33"/>
    </row>
    <row r="8" spans="1:3" ht="16.5" thickBot="1">
      <c r="A8" s="13"/>
      <c r="B8" s="13"/>
      <c r="C8" s="13"/>
    </row>
    <row r="9" spans="1:3" ht="12.75" customHeight="1">
      <c r="A9" s="39" t="s">
        <v>0</v>
      </c>
      <c r="B9" s="36" t="s">
        <v>1</v>
      </c>
      <c r="C9" s="42" t="s">
        <v>10</v>
      </c>
    </row>
    <row r="10" spans="1:3" ht="12.75" customHeight="1">
      <c r="A10" s="40"/>
      <c r="B10" s="37"/>
      <c r="C10" s="43"/>
    </row>
    <row r="11" spans="1:3" ht="1.5" customHeight="1">
      <c r="A11" s="40"/>
      <c r="B11" s="37"/>
      <c r="C11" s="43"/>
    </row>
    <row r="12" spans="1:3" ht="17.25" customHeight="1">
      <c r="A12" s="41"/>
      <c r="B12" s="38"/>
      <c r="C12" s="44"/>
    </row>
    <row r="13" spans="1:3" ht="15.75">
      <c r="A13" s="2">
        <v>1</v>
      </c>
      <c r="B13" s="3" t="s">
        <v>2</v>
      </c>
      <c r="C13" s="7">
        <f>[1]МГА!$N$16</f>
        <v>2831.0000264957416</v>
      </c>
    </row>
    <row r="14" spans="1:3" ht="15.75">
      <c r="A14" s="2">
        <f t="shared" ref="A14:A19" si="0">A13+1</f>
        <v>2</v>
      </c>
      <c r="B14" s="3" t="s">
        <v>3</v>
      </c>
      <c r="C14" s="7">
        <f>[1]МГА!$N$17</f>
        <v>3200.0018789033329</v>
      </c>
    </row>
    <row r="15" spans="1:3" ht="15.75">
      <c r="A15" s="2">
        <f t="shared" si="0"/>
        <v>3</v>
      </c>
      <c r="B15" s="3" t="s">
        <v>4</v>
      </c>
      <c r="C15" s="7">
        <f>[1]МГА!$N$18</f>
        <v>3084.9983344411899</v>
      </c>
    </row>
    <row r="16" spans="1:3" ht="15.75">
      <c r="A16" s="2">
        <f t="shared" si="0"/>
        <v>4</v>
      </c>
      <c r="B16" s="3" t="s">
        <v>5</v>
      </c>
      <c r="C16" s="7">
        <f>[1]МГА!$N$19</f>
        <v>2739.0020310361001</v>
      </c>
    </row>
    <row r="17" spans="1:3" ht="15.75">
      <c r="A17" s="2">
        <f t="shared" si="0"/>
        <v>5</v>
      </c>
      <c r="B17" s="3" t="s">
        <v>6</v>
      </c>
      <c r="C17" s="7">
        <f>[1]МГА!$N$20</f>
        <v>3223.0049650489595</v>
      </c>
    </row>
    <row r="18" spans="1:3" ht="15.75">
      <c r="A18" s="2">
        <f t="shared" si="0"/>
        <v>6</v>
      </c>
      <c r="B18" s="3" t="s">
        <v>7</v>
      </c>
      <c r="C18" s="7">
        <f>[1]МГА!$N$21</f>
        <v>2853.99786582768</v>
      </c>
    </row>
    <row r="19" spans="1:3" ht="16.5" thickBot="1">
      <c r="A19" s="4">
        <f t="shared" si="0"/>
        <v>7</v>
      </c>
      <c r="B19" s="5" t="s">
        <v>8</v>
      </c>
      <c r="C19" s="7">
        <f>[1]МГА!$N$22</f>
        <v>3084.9983344411899</v>
      </c>
    </row>
    <row r="22" spans="1:3" ht="15.75">
      <c r="A22" s="30" t="s">
        <v>17</v>
      </c>
      <c r="B22" s="30"/>
      <c r="C22" s="30"/>
    </row>
    <row r="23" spans="1:3" ht="16.5" thickBot="1">
      <c r="A23" s="1"/>
      <c r="B23" s="1"/>
      <c r="C23" s="1"/>
    </row>
    <row r="24" spans="1:3" ht="12.75" customHeight="1">
      <c r="A24" s="26" t="s">
        <v>0</v>
      </c>
      <c r="B24" s="28" t="s">
        <v>1</v>
      </c>
      <c r="C24" s="31" t="s">
        <v>10</v>
      </c>
    </row>
    <row r="25" spans="1:3" ht="12.75" customHeight="1">
      <c r="A25" s="27"/>
      <c r="B25" s="29"/>
      <c r="C25" s="32"/>
    </row>
    <row r="26" spans="1:3" ht="12.75" customHeight="1">
      <c r="A26" s="27"/>
      <c r="B26" s="29"/>
      <c r="C26" s="32"/>
    </row>
    <row r="27" spans="1:3" ht="11.25" customHeight="1">
      <c r="A27" s="34"/>
      <c r="B27" s="35"/>
      <c r="C27" s="32"/>
    </row>
    <row r="28" spans="1:3" ht="15.75">
      <c r="A28" s="9">
        <v>1</v>
      </c>
      <c r="B28" s="10" t="s">
        <v>12</v>
      </c>
      <c r="C28" s="16">
        <f>[1]БАК!$L$16</f>
        <v>2162.9964308843328</v>
      </c>
    </row>
    <row r="29" spans="1:3" ht="31.5">
      <c r="A29" s="9">
        <v>2</v>
      </c>
      <c r="B29" s="10" t="s">
        <v>13</v>
      </c>
      <c r="C29" s="16">
        <f>[1]БАК!$L$17</f>
        <v>2407.998145640272</v>
      </c>
    </row>
    <row r="30" spans="1:3" ht="31.5">
      <c r="A30" s="9">
        <v>3</v>
      </c>
      <c r="B30" s="10" t="s">
        <v>14</v>
      </c>
      <c r="C30" s="16">
        <f>[1]БАК!$L$18</f>
        <v>2407.998145640272</v>
      </c>
    </row>
    <row r="31" spans="1:3" ht="15.75">
      <c r="A31" s="9">
        <v>4</v>
      </c>
      <c r="B31" s="10" t="s">
        <v>15</v>
      </c>
      <c r="C31" s="16">
        <f>[1]БАК!$L$19</f>
        <v>2523.9984655052754</v>
      </c>
    </row>
    <row r="32" spans="1:3" ht="32.25" thickBot="1">
      <c r="A32" s="11">
        <v>5</v>
      </c>
      <c r="B32" s="12" t="s">
        <v>16</v>
      </c>
      <c r="C32" s="17">
        <f>[1]БАК!$L$20</f>
        <v>986.99843812355982</v>
      </c>
    </row>
    <row r="35" spans="1:3" ht="15.75">
      <c r="A35" s="30" t="s">
        <v>39</v>
      </c>
      <c r="B35" s="30"/>
      <c r="C35" s="30"/>
    </row>
    <row r="36" spans="1:3" ht="13.5" thickBot="1"/>
    <row r="37" spans="1:3" ht="12.75" customHeight="1">
      <c r="A37" s="26" t="s">
        <v>0</v>
      </c>
      <c r="B37" s="28" t="s">
        <v>1</v>
      </c>
      <c r="C37" s="31" t="s">
        <v>10</v>
      </c>
    </row>
    <row r="38" spans="1:3" ht="12.75" customHeight="1">
      <c r="A38" s="27"/>
      <c r="B38" s="29"/>
      <c r="C38" s="32"/>
    </row>
    <row r="39" spans="1:3" ht="12.75" customHeight="1">
      <c r="A39" s="27"/>
      <c r="B39" s="29"/>
      <c r="C39" s="32"/>
    </row>
    <row r="40" spans="1:3" ht="12.75" customHeight="1">
      <c r="A40" s="27"/>
      <c r="B40" s="29"/>
      <c r="C40" s="32"/>
    </row>
    <row r="41" spans="1:3" ht="15.75">
      <c r="A41" s="14">
        <v>1</v>
      </c>
      <c r="B41" s="3" t="s">
        <v>18</v>
      </c>
      <c r="C41" s="16">
        <f>'[1]питьевая вода'!$L$16</f>
        <v>1816.9975327605262</v>
      </c>
    </row>
    <row r="42" spans="1:3" ht="15.75">
      <c r="A42" s="14">
        <f>A41+1</f>
        <v>2</v>
      </c>
      <c r="B42" s="3" t="s">
        <v>19</v>
      </c>
      <c r="C42" s="16">
        <f>'[1]питьевая вода'!$L$17</f>
        <v>1047.0031545397205</v>
      </c>
    </row>
    <row r="43" spans="1:3" ht="15.75">
      <c r="A43" s="14">
        <f t="shared" ref="A43:A64" si="1">A42+1</f>
        <v>3</v>
      </c>
      <c r="B43" s="3" t="s">
        <v>20</v>
      </c>
      <c r="C43" s="16">
        <f>'[1]питьевая вода'!$L$18</f>
        <v>1140.9987104105996</v>
      </c>
    </row>
    <row r="44" spans="1:3" ht="15.75">
      <c r="A44" s="14">
        <f t="shared" si="1"/>
        <v>4</v>
      </c>
      <c r="B44" s="3" t="s">
        <v>21</v>
      </c>
      <c r="C44" s="16">
        <f>'[1]питьевая вода'!$L$19</f>
        <v>946.99505994491983</v>
      </c>
    </row>
    <row r="45" spans="1:3" ht="15.75">
      <c r="A45" s="14">
        <f t="shared" si="1"/>
        <v>5</v>
      </c>
      <c r="B45" s="3" t="s">
        <v>22</v>
      </c>
      <c r="C45" s="16">
        <f>'[1]питьевая вода'!$L$20</f>
        <v>835.00321805619342</v>
      </c>
    </row>
    <row r="46" spans="1:3" ht="15.75">
      <c r="A46" s="14">
        <f t="shared" si="1"/>
        <v>6</v>
      </c>
      <c r="B46" s="3" t="s">
        <v>23</v>
      </c>
      <c r="C46" s="16">
        <f>'[1]питьевая вода'!$L$21</f>
        <v>1703.0031750066662</v>
      </c>
    </row>
    <row r="47" spans="1:3" ht="15.75">
      <c r="A47" s="14">
        <f t="shared" si="1"/>
        <v>7</v>
      </c>
      <c r="B47" s="10" t="s">
        <v>24</v>
      </c>
      <c r="C47" s="16">
        <f>'[1]питьевая вода'!$L$22</f>
        <v>514.001806388624</v>
      </c>
    </row>
    <row r="48" spans="1:3" ht="15.75">
      <c r="A48" s="14">
        <f t="shared" si="1"/>
        <v>8</v>
      </c>
      <c r="B48" s="3" t="s">
        <v>25</v>
      </c>
      <c r="C48" s="16">
        <f>'[1]питьевая вода'!$L$23</f>
        <v>591.00131184479994</v>
      </c>
    </row>
    <row r="49" spans="1:3" ht="15.75">
      <c r="A49" s="14">
        <f t="shared" si="1"/>
        <v>9</v>
      </c>
      <c r="B49" s="3" t="s">
        <v>26</v>
      </c>
      <c r="C49" s="16">
        <f>'[1]питьевая вода'!$L$24</f>
        <v>2345.0003760999598</v>
      </c>
    </row>
    <row r="50" spans="1:3" ht="15.75">
      <c r="A50" s="14">
        <f t="shared" si="1"/>
        <v>10</v>
      </c>
      <c r="B50" s="3" t="s">
        <v>4</v>
      </c>
      <c r="C50" s="16">
        <f>'[1]питьевая вода'!$L$25</f>
        <v>2525.0040027079995</v>
      </c>
    </row>
    <row r="51" spans="1:3" ht="15.75">
      <c r="A51" s="14">
        <f t="shared" si="1"/>
        <v>11</v>
      </c>
      <c r="B51" s="3" t="s">
        <v>6</v>
      </c>
      <c r="C51" s="16">
        <f>'[1]питьевая вода'!$L$26</f>
        <v>2116.001291508288</v>
      </c>
    </row>
    <row r="52" spans="1:3" ht="15.75">
      <c r="A52" s="14">
        <f t="shared" si="1"/>
        <v>12</v>
      </c>
      <c r="B52" s="3" t="s">
        <v>8</v>
      </c>
      <c r="C52" s="16">
        <f>'[1]питьевая вода'!$L$27</f>
        <v>2159.0031808458548</v>
      </c>
    </row>
    <row r="53" spans="1:3" ht="15.75">
      <c r="A53" s="14">
        <f t="shared" si="1"/>
        <v>13</v>
      </c>
      <c r="B53" s="3" t="s">
        <v>27</v>
      </c>
      <c r="C53" s="16">
        <f>'[1]питьевая вода'!$L$28</f>
        <v>2242.9983071617708</v>
      </c>
    </row>
    <row r="54" spans="1:3" ht="15.75">
      <c r="A54" s="14">
        <f t="shared" si="1"/>
        <v>14</v>
      </c>
      <c r="B54" s="3" t="s">
        <v>28</v>
      </c>
      <c r="C54" s="16">
        <f>'[1]питьевая вода'!$L$29</f>
        <v>823.00222985408982</v>
      </c>
    </row>
    <row r="55" spans="1:3" ht="15.75">
      <c r="A55" s="14">
        <f t="shared" si="1"/>
        <v>15</v>
      </c>
      <c r="B55" s="3" t="s">
        <v>29</v>
      </c>
      <c r="C55" s="16">
        <f>'[1]питьевая вода'!$L$30</f>
        <v>2479.9965166063253</v>
      </c>
    </row>
    <row r="56" spans="1:3" ht="15.75">
      <c r="A56" s="14">
        <f t="shared" si="1"/>
        <v>16</v>
      </c>
      <c r="B56" s="3" t="s">
        <v>30</v>
      </c>
      <c r="C56" s="16">
        <f>'[1]питьевая вода'!$L$31</f>
        <v>1795.0010420929671</v>
      </c>
    </row>
    <row r="57" spans="1:3" ht="15.75">
      <c r="A57" s="14">
        <f t="shared" si="1"/>
        <v>17</v>
      </c>
      <c r="B57" s="3" t="s">
        <v>31</v>
      </c>
      <c r="C57" s="16">
        <f>'[1]питьевая вода'!$L$32</f>
        <v>1933.996416693853</v>
      </c>
    </row>
    <row r="58" spans="1:3" ht="15.75">
      <c r="A58" s="14">
        <f t="shared" si="1"/>
        <v>18</v>
      </c>
      <c r="B58" s="3" t="s">
        <v>32</v>
      </c>
      <c r="C58" s="16">
        <f>'[1]питьевая вода'!$L$33</f>
        <v>468.00490128159993</v>
      </c>
    </row>
    <row r="59" spans="1:3" ht="15.75">
      <c r="A59" s="14">
        <f t="shared" si="1"/>
        <v>19</v>
      </c>
      <c r="B59" s="3" t="s">
        <v>33</v>
      </c>
      <c r="C59" s="16">
        <f>'[1]питьевая вода'!$L$34</f>
        <v>529.99947220816659</v>
      </c>
    </row>
    <row r="60" spans="1:3" ht="15.75">
      <c r="A60" s="14">
        <f t="shared" si="1"/>
        <v>20</v>
      </c>
      <c r="B60" s="3" t="s">
        <v>34</v>
      </c>
      <c r="C60" s="16">
        <f>'[1]питьевая вода'!$L$35</f>
        <v>321.99923430129996</v>
      </c>
    </row>
    <row r="61" spans="1:3" ht="15.75">
      <c r="A61" s="14">
        <f t="shared" si="1"/>
        <v>21</v>
      </c>
      <c r="B61" s="3" t="s">
        <v>35</v>
      </c>
      <c r="C61" s="16">
        <f>'[1]питьевая вода'!$L$36</f>
        <v>63.003247338199991</v>
      </c>
    </row>
    <row r="62" spans="1:3" ht="15.75">
      <c r="A62" s="14">
        <f t="shared" si="1"/>
        <v>22</v>
      </c>
      <c r="B62" s="3" t="s">
        <v>36</v>
      </c>
      <c r="C62" s="16">
        <f>'[1]питьевая вода'!$L$37</f>
        <v>168.99995393077327</v>
      </c>
    </row>
    <row r="63" spans="1:3" ht="15.75">
      <c r="A63" s="14">
        <f t="shared" si="1"/>
        <v>23</v>
      </c>
      <c r="B63" s="3" t="s">
        <v>37</v>
      </c>
      <c r="C63" s="16">
        <f>'[1]питьевая вода'!$L$38</f>
        <v>401.00118834585317</v>
      </c>
    </row>
    <row r="64" spans="1:3" ht="16.5" thickBot="1">
      <c r="A64" s="15">
        <f t="shared" si="1"/>
        <v>24</v>
      </c>
      <c r="B64" s="5" t="s">
        <v>38</v>
      </c>
      <c r="C64" s="17">
        <f>'[1]питьевая вода'!$L$39</f>
        <v>803.00402134268359</v>
      </c>
    </row>
    <row r="70" spans="1:3" ht="15.75">
      <c r="A70" s="30" t="s">
        <v>48</v>
      </c>
      <c r="B70" s="30"/>
      <c r="C70" s="30"/>
    </row>
    <row r="71" spans="1:3" ht="13.5" thickBot="1"/>
    <row r="72" spans="1:3" ht="12.75" customHeight="1">
      <c r="A72" s="26" t="s">
        <v>0</v>
      </c>
      <c r="B72" s="28" t="s">
        <v>1</v>
      </c>
      <c r="C72" s="31" t="s">
        <v>10</v>
      </c>
    </row>
    <row r="73" spans="1:3" ht="12.75" customHeight="1">
      <c r="A73" s="27"/>
      <c r="B73" s="29"/>
      <c r="C73" s="32"/>
    </row>
    <row r="74" spans="1:3" ht="12.75" customHeight="1">
      <c r="A74" s="27"/>
      <c r="B74" s="29"/>
      <c r="C74" s="32"/>
    </row>
    <row r="75" spans="1:3" ht="7.5" customHeight="1">
      <c r="A75" s="27"/>
      <c r="B75" s="29"/>
      <c r="C75" s="32"/>
    </row>
    <row r="76" spans="1:3" ht="15.75">
      <c r="A76" s="14">
        <v>1</v>
      </c>
      <c r="B76" s="3" t="s">
        <v>18</v>
      </c>
      <c r="C76" s="16">
        <f>[1]стоки!$L$16</f>
        <v>1901.9970906148194</v>
      </c>
    </row>
    <row r="77" spans="1:3" ht="15.75">
      <c r="A77" s="14">
        <f>A76+1</f>
        <v>2</v>
      </c>
      <c r="B77" s="3" t="s">
        <v>19</v>
      </c>
      <c r="C77" s="16">
        <f>[1]стоки!$L$17</f>
        <v>2016.9959482300992</v>
      </c>
    </row>
    <row r="78" spans="1:3" ht="15.75">
      <c r="A78" s="14">
        <f t="shared" ref="A78:A97" si="2">A77+1</f>
        <v>3</v>
      </c>
      <c r="B78" s="3" t="s">
        <v>20</v>
      </c>
      <c r="C78" s="16">
        <f>[1]стоки!$L$18</f>
        <v>2133.0027627066615</v>
      </c>
    </row>
    <row r="79" spans="1:3" ht="15.75">
      <c r="A79" s="14">
        <f t="shared" si="2"/>
        <v>4</v>
      </c>
      <c r="B79" s="3" t="s">
        <v>40</v>
      </c>
      <c r="C79" s="16">
        <f>[1]стоки!$L$19</f>
        <v>2115.995782054933</v>
      </c>
    </row>
    <row r="80" spans="1:3" ht="15.75">
      <c r="A80" s="14">
        <f t="shared" si="2"/>
        <v>5</v>
      </c>
      <c r="B80" s="3" t="s">
        <v>23</v>
      </c>
      <c r="C80" s="16">
        <f>[1]стоки!$L$20</f>
        <v>1913.9974264139996</v>
      </c>
    </row>
    <row r="81" spans="1:3" ht="15.75">
      <c r="A81" s="14">
        <f t="shared" si="2"/>
        <v>6</v>
      </c>
      <c r="B81" s="3" t="s">
        <v>22</v>
      </c>
      <c r="C81" s="16">
        <f>[1]стоки!$L$21</f>
        <v>729.99633068543972</v>
      </c>
    </row>
    <row r="82" spans="1:3" ht="15.75">
      <c r="A82" s="14">
        <f t="shared" si="2"/>
        <v>7</v>
      </c>
      <c r="B82" s="3" t="s">
        <v>41</v>
      </c>
      <c r="C82" s="16">
        <f>[1]стоки!$L$24</f>
        <v>2793.0016179575032</v>
      </c>
    </row>
    <row r="83" spans="1:3" ht="15.75">
      <c r="A83" s="14">
        <f t="shared" si="2"/>
        <v>8</v>
      </c>
      <c r="B83" s="3" t="s">
        <v>42</v>
      </c>
      <c r="C83" s="16">
        <f>[1]стоки!$L$23</f>
        <v>860.00099299591989</v>
      </c>
    </row>
    <row r="84" spans="1:3" ht="15.75">
      <c r="A84" s="14">
        <f t="shared" si="2"/>
        <v>9</v>
      </c>
      <c r="B84" s="3" t="s">
        <v>43</v>
      </c>
      <c r="C84" s="16">
        <f>[1]стоки!$L$24</f>
        <v>2793.0016179575032</v>
      </c>
    </row>
    <row r="85" spans="1:3" ht="15.75">
      <c r="A85" s="14">
        <f t="shared" si="2"/>
        <v>10</v>
      </c>
      <c r="B85" s="3" t="s">
        <v>7</v>
      </c>
      <c r="C85" s="16">
        <f>[1]стоки!$L$25</f>
        <v>1730.0010711623997</v>
      </c>
    </row>
    <row r="86" spans="1:3" ht="15.75">
      <c r="A86" s="14">
        <f t="shared" si="2"/>
        <v>11</v>
      </c>
      <c r="B86" s="3" t="s">
        <v>4</v>
      </c>
      <c r="C86" s="16">
        <f>[1]стоки!$L$26</f>
        <v>2714.9982042675606</v>
      </c>
    </row>
    <row r="87" spans="1:3" ht="15.75">
      <c r="A87" s="14">
        <f t="shared" si="2"/>
        <v>12</v>
      </c>
      <c r="B87" s="3" t="s">
        <v>8</v>
      </c>
      <c r="C87" s="16">
        <f>[1]стоки!$L$27</f>
        <v>2580.9992560480105</v>
      </c>
    </row>
    <row r="88" spans="1:3" ht="15.75">
      <c r="A88" s="14">
        <f t="shared" si="2"/>
        <v>13</v>
      </c>
      <c r="B88" s="3" t="s">
        <v>6</v>
      </c>
      <c r="C88" s="16">
        <f>[1]стоки!$L$28</f>
        <v>2263.9962784565546</v>
      </c>
    </row>
    <row r="89" spans="1:3" ht="15.75">
      <c r="A89" s="14">
        <f t="shared" si="2"/>
        <v>14</v>
      </c>
      <c r="B89" s="3" t="s">
        <v>5</v>
      </c>
      <c r="C89" s="16">
        <f>[1]стоки!$L$29</f>
        <v>1059.0001057138666</v>
      </c>
    </row>
    <row r="90" spans="1:3" ht="15.75">
      <c r="A90" s="14">
        <f t="shared" si="2"/>
        <v>15</v>
      </c>
      <c r="B90" s="3" t="s">
        <v>31</v>
      </c>
      <c r="C90" s="16">
        <f>[1]стоки!$L$30</f>
        <v>1933.996416693853</v>
      </c>
    </row>
    <row r="91" spans="1:3" ht="15.75">
      <c r="A91" s="14">
        <f t="shared" si="2"/>
        <v>16</v>
      </c>
      <c r="B91" s="3" t="s">
        <v>44</v>
      </c>
      <c r="C91" s="16">
        <f>[1]стоки!$L$31</f>
        <v>2554.9986969824795</v>
      </c>
    </row>
    <row r="92" spans="1:3" ht="15.75">
      <c r="A92" s="14">
        <f t="shared" si="2"/>
        <v>17</v>
      </c>
      <c r="B92" s="3" t="s">
        <v>29</v>
      </c>
      <c r="C92" s="16">
        <f>[1]стоки!$L$32</f>
        <v>2586.003303325102</v>
      </c>
    </row>
    <row r="93" spans="1:3" ht="15.75">
      <c r="A93" s="14">
        <f t="shared" si="2"/>
        <v>18</v>
      </c>
      <c r="B93" s="3" t="s">
        <v>45</v>
      </c>
      <c r="C93" s="16">
        <f>[1]стоки!$L$33</f>
        <v>1049.9959894562267</v>
      </c>
    </row>
    <row r="94" spans="1:3" ht="15.75">
      <c r="A94" s="14">
        <f t="shared" si="2"/>
        <v>19</v>
      </c>
      <c r="B94" s="3" t="s">
        <v>28</v>
      </c>
      <c r="C94" s="16">
        <f>[1]стоки!$L$34</f>
        <v>1350.0013078905597</v>
      </c>
    </row>
    <row r="95" spans="1:3" ht="15.75">
      <c r="A95" s="14">
        <f t="shared" si="2"/>
        <v>20</v>
      </c>
      <c r="B95" s="3" t="s">
        <v>46</v>
      </c>
      <c r="C95" s="16">
        <f>[1]стоки!$L$35</f>
        <v>3081.9997369428411</v>
      </c>
    </row>
    <row r="96" spans="1:3" ht="15.75">
      <c r="A96" s="14">
        <f t="shared" si="2"/>
        <v>21</v>
      </c>
      <c r="B96" s="3" t="s">
        <v>47</v>
      </c>
      <c r="C96" s="16">
        <f>[1]стоки!$L$36</f>
        <v>317.99968332489993</v>
      </c>
    </row>
    <row r="97" spans="1:7" ht="16.5" thickBot="1">
      <c r="A97" s="15">
        <f t="shared" si="2"/>
        <v>22</v>
      </c>
      <c r="B97" s="5" t="s">
        <v>32</v>
      </c>
      <c r="C97" s="17">
        <f>[1]стоки!$L$37</f>
        <v>1058.9977834482997</v>
      </c>
    </row>
    <row r="100" spans="1:7" ht="15.75">
      <c r="A100" s="18" t="s">
        <v>49</v>
      </c>
      <c r="B100" s="1"/>
      <c r="C100" s="1"/>
    </row>
    <row r="101" spans="1:7" ht="15.75">
      <c r="A101" s="24" t="s">
        <v>50</v>
      </c>
      <c r="B101" s="24"/>
      <c r="C101" s="20" t="s">
        <v>51</v>
      </c>
      <c r="D101" s="21">
        <f>'[1]питьевая вода'!$E$41</f>
        <v>250.02379999999997</v>
      </c>
      <c r="E101" s="1" t="s">
        <v>52</v>
      </c>
      <c r="F101" s="1"/>
    </row>
    <row r="102" spans="1:7" ht="15.75">
      <c r="A102" s="25" t="s">
        <v>53</v>
      </c>
      <c r="B102" s="25"/>
      <c r="C102" s="20" t="s">
        <v>51</v>
      </c>
      <c r="D102" s="21">
        <f>'[1]питьевая вода'!$E$42</f>
        <v>148.53849999999997</v>
      </c>
      <c r="E102" s="1" t="s">
        <v>52</v>
      </c>
      <c r="F102" s="1"/>
    </row>
    <row r="103" spans="1:7" ht="15.75">
      <c r="A103" s="25" t="s">
        <v>60</v>
      </c>
      <c r="B103" s="25"/>
      <c r="C103" s="6" t="s">
        <v>54</v>
      </c>
      <c r="D103" s="45">
        <f>'[1]питьевая вода'!$E$43</f>
        <v>888.00059999999996</v>
      </c>
      <c r="E103" s="1" t="s">
        <v>52</v>
      </c>
      <c r="F103" s="1"/>
    </row>
    <row r="104" spans="1:7" ht="15.75">
      <c r="A104" s="22" t="s">
        <v>55</v>
      </c>
      <c r="B104" s="1"/>
      <c r="C104" s="1"/>
      <c r="D104" s="1"/>
      <c r="E104" s="1"/>
      <c r="F104" s="1"/>
    </row>
    <row r="105" spans="1:7" ht="15.75">
      <c r="A105" s="19" t="s">
        <v>56</v>
      </c>
      <c r="B105" s="20">
        <f>'[1]питьевая вода'!$C$45</f>
        <v>56.6</v>
      </c>
      <c r="C105" s="6" t="s">
        <v>57</v>
      </c>
      <c r="D105" s="20">
        <f>'[1]питьевая вода'!$E$45</f>
        <v>148.53849999999997</v>
      </c>
      <c r="E105" s="6" t="s">
        <v>58</v>
      </c>
      <c r="F105" s="23">
        <f>B105+D105</f>
        <v>205.13849999999996</v>
      </c>
      <c r="G105" s="13" t="s">
        <v>52</v>
      </c>
    </row>
  </sheetData>
  <mergeCells count="20">
    <mergeCell ref="A37:A40"/>
    <mergeCell ref="B37:B40"/>
    <mergeCell ref="C37:C40"/>
    <mergeCell ref="A70:C70"/>
    <mergeCell ref="A4:C4"/>
    <mergeCell ref="A7:C7"/>
    <mergeCell ref="A24:A27"/>
    <mergeCell ref="B24:B27"/>
    <mergeCell ref="C24:C27"/>
    <mergeCell ref="C9:C12"/>
    <mergeCell ref="A101:B101"/>
    <mergeCell ref="A102:B102"/>
    <mergeCell ref="A103:B103"/>
    <mergeCell ref="A9:A12"/>
    <mergeCell ref="B9:B12"/>
    <mergeCell ref="A22:C22"/>
    <mergeCell ref="A35:C35"/>
    <mergeCell ref="A72:A75"/>
    <mergeCell ref="B72:B75"/>
    <mergeCell ref="C72:C75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МУП ПУ ВКХ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ustinova_oe</cp:lastModifiedBy>
  <dcterms:created xsi:type="dcterms:W3CDTF">2013-08-16T07:37:36Z</dcterms:created>
  <dcterms:modified xsi:type="dcterms:W3CDTF">2015-01-21T00:49:40Z</dcterms:modified>
</cp:coreProperties>
</file>